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veloppement_durable\3. ENERGIE\1- Projets en cours\24DDU0C259_JET Balkans\2. ToR and contracts\4. Portage company\2. Final procurement docs\"/>
    </mc:Choice>
  </mc:AlternateContent>
  <bookViews>
    <workbookView xWindow="0" yWindow="0" windowWidth="28800" windowHeight="10800" activeTab="2"/>
  </bookViews>
  <sheets>
    <sheet name="INSTRUCTIONS" sheetId="1" r:id="rId1"/>
    <sheet name="PRICE LIST" sheetId="2" r:id="rId2"/>
    <sheet name="EMPLOYEES SIMULATION" sheetId="3" r:id="rId3"/>
    <sheet name="TOTAL FINANCIAL SIMULATION" sheetId="4" r:id="rId4"/>
  </sheets>
  <calcPr calcId="162913"/>
</workbook>
</file>

<file path=xl/calcChain.xml><?xml version="1.0" encoding="utf-8"?>
<calcChain xmlns="http://schemas.openxmlformats.org/spreadsheetml/2006/main">
  <c r="D39" i="3" l="1"/>
  <c r="C50" i="3" l="1"/>
  <c r="E4" i="4" s="1"/>
  <c r="D50" i="3"/>
  <c r="E5" i="4" s="1"/>
  <c r="E50" i="3"/>
  <c r="E6" i="4" s="1"/>
  <c r="F50" i="3"/>
  <c r="E7" i="4" s="1"/>
  <c r="C46" i="3"/>
  <c r="D46" i="3"/>
  <c r="E46" i="3"/>
  <c r="F46" i="3"/>
  <c r="C43" i="3"/>
  <c r="D43" i="3"/>
  <c r="E43" i="3"/>
  <c r="F43" i="3"/>
  <c r="C39" i="3"/>
  <c r="E39" i="3"/>
  <c r="F39" i="3"/>
  <c r="C36" i="3"/>
  <c r="D36" i="3"/>
  <c r="E36" i="3"/>
  <c r="F36" i="3"/>
  <c r="C25" i="3"/>
  <c r="C32" i="3" s="1"/>
  <c r="D25" i="3"/>
  <c r="D32" i="3" s="1"/>
  <c r="E25" i="3"/>
  <c r="E32" i="3" s="1"/>
  <c r="F25" i="3"/>
  <c r="F32" i="3" s="1"/>
  <c r="C21" i="3"/>
  <c r="D21" i="3"/>
  <c r="E21" i="3"/>
  <c r="F21" i="3"/>
  <c r="C18" i="3"/>
  <c r="D18" i="3"/>
  <c r="E18" i="3"/>
  <c r="F18" i="3"/>
  <c r="F14" i="3"/>
  <c r="C14" i="3"/>
  <c r="D14" i="3"/>
  <c r="E14" i="3"/>
  <c r="C13" i="3"/>
  <c r="C38" i="3" s="1"/>
  <c r="D13" i="3"/>
  <c r="D38" i="3" s="1"/>
  <c r="D5" i="4" s="1"/>
  <c r="E13" i="3"/>
  <c r="E38" i="3" s="1"/>
  <c r="F13" i="3"/>
  <c r="F38" i="3" s="1"/>
  <c r="C57" i="3" l="1"/>
  <c r="D57" i="3"/>
  <c r="D31" i="3"/>
  <c r="D33" i="3" s="1"/>
  <c r="E57" i="3"/>
  <c r="D7" i="4"/>
  <c r="G7" i="4" s="1"/>
  <c r="F56" i="3"/>
  <c r="D6" i="4"/>
  <c r="F6" i="4" s="1"/>
  <c r="E56" i="3"/>
  <c r="C56" i="3"/>
  <c r="C58" i="3" s="1"/>
  <c r="D4" i="4"/>
  <c r="G4" i="4" s="1"/>
  <c r="C31" i="3"/>
  <c r="C33" i="3" s="1"/>
  <c r="F31" i="3"/>
  <c r="F33" i="3" s="1"/>
  <c r="D56" i="3"/>
  <c r="E31" i="3"/>
  <c r="E33" i="3" s="1"/>
  <c r="F57" i="3"/>
  <c r="G5" i="4"/>
  <c r="F5" i="4"/>
  <c r="F4" i="4"/>
  <c r="D58" i="3" l="1"/>
  <c r="G6" i="4"/>
  <c r="E58" i="3"/>
  <c r="G57" i="3"/>
  <c r="F7" i="4"/>
  <c r="F58" i="3"/>
  <c r="E8" i="4" l="1"/>
  <c r="G58" i="3" l="1"/>
  <c r="G56" i="3"/>
  <c r="D8" i="4"/>
  <c r="G8" i="4" l="1"/>
  <c r="F8" i="4"/>
</calcChain>
</file>

<file path=xl/sharedStrings.xml><?xml version="1.0" encoding="utf-8"?>
<sst xmlns="http://schemas.openxmlformats.org/spreadsheetml/2006/main" count="105" uniqueCount="71">
  <si>
    <t>Price list</t>
  </si>
  <si>
    <t>Complete the "Price list" tab.</t>
  </si>
  <si>
    <r>
      <t>These elements will be contractual and will be carried over into the body of the framework agreement</t>
    </r>
    <r>
      <rPr>
        <sz val="11"/>
        <color indexed="2"/>
        <rFont val="Calibri"/>
        <family val="2"/>
        <scheme val="minor"/>
      </rPr>
      <t xml:space="preserve"> in chapter 1.3.1 i</t>
    </r>
    <r>
      <rPr>
        <sz val="11"/>
        <color theme="1"/>
        <rFont val="Calibri"/>
        <family val="2"/>
        <scheme val="minor"/>
      </rPr>
      <t>f the contract is awarded.</t>
    </r>
  </si>
  <si>
    <t>EMPLOYEES SIMULATION</t>
  </si>
  <si>
    <t>Fill the Employees simulation tab</t>
  </si>
  <si>
    <t>The yellow boxes are to be completed by the bidder.
If needed the bidder might add additional lines to detail the different items (charges, contributions, additional benefits, ...) to be taken into account
Note that we have specified important information on the "employee" at the top of each page (status, family situation, nationality, etc.).</t>
  </si>
  <si>
    <t>It is the bidder’s responsibility to verify that the formulas and calculations are correct and reflect reality. Amend as necessary.</t>
  </si>
  <si>
    <t>TOTAL FINANCIAL SIMULATION</t>
  </si>
  <si>
    <t>The Total Financial Simulation tab will allow Expertise France to have an overview of the fees charged by the bidder.</t>
  </si>
  <si>
    <r>
      <t xml:space="preserve">The amounts shown are generated </t>
    </r>
    <r>
      <rPr>
        <b/>
        <u/>
        <sz val="11"/>
        <color theme="1"/>
        <rFont val="Calibri"/>
        <family val="2"/>
        <scheme val="minor"/>
      </rPr>
      <t>automatically</t>
    </r>
    <r>
      <rPr>
        <sz val="11"/>
        <color theme="1"/>
        <rFont val="Calibri"/>
        <family val="2"/>
        <scheme val="minor"/>
      </rPr>
      <t xml:space="preserve"> with links to other sheet in the file.</t>
    </r>
  </si>
  <si>
    <t>However, it is the bidder’s responsibility to verify these automated calculations and correct them if they are incorrect.</t>
  </si>
  <si>
    <t>UNIT PRICE LIST (tab that will be contractual)</t>
  </si>
  <si>
    <t>Details of the billed services  (not exhaustive, please complete if applicable)</t>
  </si>
  <si>
    <t>Base / calculation basis</t>
  </si>
  <si>
    <t>Amount invoiced
in COP excl. VAT or applied rates</t>
  </si>
  <si>
    <t>Applicable VAT rate
%</t>
  </si>
  <si>
    <t>Monthly management fees for employer of record services</t>
  </si>
  <si>
    <t>Monthy management fees for local partner (if applicable)</t>
  </si>
  <si>
    <t>Contract set-up fees (if applicable)</t>
  </si>
  <si>
    <t>Employee's contract signature fees (if applicable)</t>
  </si>
  <si>
    <t>Termination fees (if applicable)</t>
  </si>
  <si>
    <t>Supplementary health insurance fees</t>
  </si>
  <si>
    <t>Home medical assistance fees</t>
  </si>
  <si>
    <r>
      <t>Other invoiced services to be detailed / specified</t>
    </r>
    <r>
      <rPr>
        <b/>
        <i/>
        <sz val="11"/>
        <color indexed="2"/>
        <rFont val="Calibri"/>
        <family val="2"/>
        <scheme val="minor"/>
      </rPr>
      <t xml:space="preserve"> (*)</t>
    </r>
  </si>
  <si>
    <t>(*) Duplicate as much as necessary, specifying that one line = 1 type of expenditure.</t>
  </si>
  <si>
    <t>Please fill the yellow cases and add all necessary lines.
It is up to the tenderer to ensure that the calculations are correct.</t>
  </si>
  <si>
    <t>Position</t>
  </si>
  <si>
    <t>Contract duration (months)(**)</t>
  </si>
  <si>
    <t>Gross monthly salary</t>
  </si>
  <si>
    <t>Place of employement</t>
  </si>
  <si>
    <t>SIMULATION - for one month of employee contract</t>
  </si>
  <si>
    <t>Monthly</t>
  </si>
  <si>
    <t>Gross salary without charges included</t>
  </si>
  <si>
    <t xml:space="preserve">Breakdown of social and local charges </t>
  </si>
  <si>
    <t>Social security</t>
  </si>
  <si>
    <t>…</t>
  </si>
  <si>
    <r>
      <t xml:space="preserve">Other locals employer contributions, if any (to be detailled) </t>
    </r>
    <r>
      <rPr>
        <b/>
        <i/>
        <sz val="9"/>
        <color indexed="2"/>
        <rFont val="Calibri"/>
        <family val="2"/>
        <scheme val="minor"/>
      </rPr>
      <t>(*)</t>
    </r>
  </si>
  <si>
    <r>
      <t xml:space="preserve">Additional benefits planed by Expertise France (to be detailled) </t>
    </r>
    <r>
      <rPr>
        <b/>
        <i/>
        <sz val="9"/>
        <color indexed="2"/>
        <rFont val="Calibri"/>
        <family val="2"/>
        <scheme val="minor"/>
      </rPr>
      <t>(*)</t>
    </r>
  </si>
  <si>
    <r>
      <t>Fees: record services fees, visa assistance fee, recrutment assistance fee if needed(to be detailled)</t>
    </r>
    <r>
      <rPr>
        <b/>
        <sz val="9"/>
        <color indexed="2"/>
        <rFont val="Calibri"/>
        <family val="2"/>
        <scheme val="minor"/>
      </rPr>
      <t xml:space="preserve"> (*)</t>
    </r>
  </si>
  <si>
    <t>Fees</t>
  </si>
  <si>
    <t>Total amount of the growth salary including charges, taxes, contributions and benefits</t>
  </si>
  <si>
    <t>Total amount of the fees and services of the contractor</t>
  </si>
  <si>
    <r>
      <t xml:space="preserve">Total cost for Expertise France </t>
    </r>
    <r>
      <rPr>
        <b/>
        <i/>
        <u/>
        <sz val="10"/>
        <color theme="1"/>
        <rFont val="Calibri"/>
        <family val="2"/>
        <scheme val="minor"/>
      </rPr>
      <t xml:space="preserve">excluding </t>
    </r>
    <r>
      <rPr>
        <b/>
        <i/>
        <sz val="10"/>
        <color theme="1"/>
        <rFont val="Calibri"/>
        <family val="2"/>
        <scheme val="minor"/>
      </rPr>
      <t>VAT</t>
    </r>
  </si>
  <si>
    <t>SIMULATION - for the overall duration of employee contract</t>
  </si>
  <si>
    <t>Duration of the employee contract (months)</t>
  </si>
  <si>
    <t>Overall employee contract</t>
  </si>
  <si>
    <r>
      <t xml:space="preserve">Total amount of the growth salary </t>
    </r>
    <r>
      <rPr>
        <b/>
        <i/>
        <u/>
        <sz val="10"/>
        <color theme="1"/>
        <rFont val="Calibri"/>
        <family val="2"/>
        <scheme val="minor"/>
      </rPr>
      <t>including</t>
    </r>
    <r>
      <rPr>
        <b/>
        <i/>
        <sz val="10"/>
        <color theme="1"/>
        <rFont val="Calibri"/>
        <family val="2"/>
        <scheme val="minor"/>
      </rPr>
      <t xml:space="preserve"> charges, contributions and benefits</t>
    </r>
  </si>
  <si>
    <t>(*) Duplicate if necessary, bearing in mind that one line = 1 type of expenditure (e.g.: 1 line for social security contributions for paid by employee, 1 line for pension contributions paid by employer,  etc.).</t>
  </si>
  <si>
    <t>(**) It is expected that all employees listed in this file could start their contract on October 1st, 2025</t>
  </si>
  <si>
    <t>Financial Simulation — Detailed Breakdown of Labour Cost (National Staff)</t>
  </si>
  <si>
    <t>N° of the position</t>
  </si>
  <si>
    <t>Position title</t>
  </si>
  <si>
    <r>
      <t xml:space="preserve">Total gross salaries </t>
    </r>
    <r>
      <rPr>
        <b/>
        <u/>
        <sz val="9"/>
        <color theme="0"/>
        <rFont val="Calibri"/>
        <family val="2"/>
        <scheme val="minor"/>
      </rPr>
      <t xml:space="preserve">including </t>
    </r>
    <r>
      <rPr>
        <b/>
        <sz val="9"/>
        <color theme="0"/>
        <rFont val="Calibri"/>
        <family val="2"/>
        <scheme val="minor"/>
      </rPr>
      <t>all charges, contributions, services included) paid over the period</t>
    </r>
  </si>
  <si>
    <t>Ratio</t>
  </si>
  <si>
    <t>TOTAL cost for Expertise France excluding VAT</t>
  </si>
  <si>
    <t>Total</t>
  </si>
  <si>
    <t xml:space="preserve">The amounts shown above are entered automatically via a link with the other sheet in the file. </t>
  </si>
  <si>
    <t>However, it is the bidder's responsibility to check these automated calculations and rectify them in the event of error.</t>
  </si>
  <si>
    <t>Long-term National technical key expert - JET Balkans (100%)</t>
  </si>
  <si>
    <t>Project coordinator (100%)</t>
  </si>
  <si>
    <t>Project assistant (100%)</t>
  </si>
  <si>
    <t>Project officer (100%)</t>
  </si>
  <si>
    <t>LOT 6 - SERBIA</t>
  </si>
  <si>
    <t>Belgrade, Serbia</t>
  </si>
  <si>
    <t>Health insurance</t>
  </si>
  <si>
    <t>TOTAL</t>
  </si>
  <si>
    <t>6.1</t>
  </si>
  <si>
    <t>6.2</t>
  </si>
  <si>
    <t>6.3</t>
  </si>
  <si>
    <t>6.4</t>
  </si>
  <si>
    <t>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</si>
</sst>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0" x14ac:knownFonts="1">
    <font>
      <sz val="11"/>
      <color theme="1"/>
      <name val="Calibri"/>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1"/>
      <name val="Calibri"/>
      <family val="2"/>
      <scheme val="minor"/>
    </font>
    <font>
      <sz val="9"/>
      <color indexed="2"/>
      <name val="Calibri"/>
      <family val="2"/>
      <scheme val="minor"/>
    </font>
    <font>
      <sz val="9"/>
      <color theme="1"/>
      <name val="Calibri"/>
      <family val="2"/>
      <scheme val="minor"/>
    </font>
    <font>
      <b/>
      <sz val="10"/>
      <color theme="1"/>
      <name val="Calibri"/>
      <family val="2"/>
      <scheme val="minor"/>
    </font>
    <font>
      <b/>
      <i/>
      <sz val="9"/>
      <color theme="0"/>
      <name val="Calibri"/>
      <family val="2"/>
      <scheme val="minor"/>
    </font>
    <font>
      <b/>
      <sz val="9"/>
      <color theme="0"/>
      <name val="Calibri"/>
      <family val="2"/>
      <scheme val="minor"/>
    </font>
    <font>
      <b/>
      <sz val="9"/>
      <color theme="1"/>
      <name val="Calibri"/>
      <family val="2"/>
      <scheme val="minor"/>
    </font>
    <font>
      <b/>
      <i/>
      <sz val="9"/>
      <color theme="1"/>
      <name val="Calibri"/>
      <family val="2"/>
      <scheme val="minor"/>
    </font>
    <font>
      <b/>
      <i/>
      <sz val="10"/>
      <color theme="1"/>
      <name val="Calibri"/>
      <family val="2"/>
      <scheme val="minor"/>
    </font>
    <font>
      <b/>
      <sz val="10"/>
      <color theme="0"/>
      <name val="Calibri"/>
      <family val="2"/>
      <scheme val="minor"/>
    </font>
    <font>
      <b/>
      <sz val="9"/>
      <color indexed="65"/>
      <name val="Calibri"/>
      <family val="2"/>
      <scheme val="minor"/>
    </font>
    <font>
      <sz val="9"/>
      <name val="Calibri"/>
      <family val="2"/>
      <scheme val="minor"/>
    </font>
    <font>
      <b/>
      <sz val="9"/>
      <name val="Calibri"/>
      <family val="2"/>
      <scheme val="minor"/>
    </font>
    <font>
      <sz val="11"/>
      <color theme="1"/>
      <name val="Calibri"/>
      <family val="2"/>
      <scheme val="minor"/>
    </font>
    <font>
      <sz val="11"/>
      <color indexed="2"/>
      <name val="Calibri"/>
      <family val="2"/>
      <scheme val="minor"/>
    </font>
    <font>
      <b/>
      <u/>
      <sz val="11"/>
      <color theme="1"/>
      <name val="Calibri"/>
      <family val="2"/>
      <scheme val="minor"/>
    </font>
    <font>
      <b/>
      <i/>
      <sz val="11"/>
      <color indexed="2"/>
      <name val="Calibri"/>
      <family val="2"/>
      <scheme val="minor"/>
    </font>
    <font>
      <b/>
      <i/>
      <sz val="9"/>
      <color indexed="2"/>
      <name val="Calibri"/>
      <family val="2"/>
      <scheme val="minor"/>
    </font>
    <font>
      <b/>
      <sz val="9"/>
      <color indexed="2"/>
      <name val="Calibri"/>
      <family val="2"/>
      <scheme val="minor"/>
    </font>
    <font>
      <b/>
      <i/>
      <u/>
      <sz val="10"/>
      <color theme="1"/>
      <name val="Calibri"/>
      <family val="2"/>
      <scheme val="minor"/>
    </font>
    <font>
      <b/>
      <u/>
      <sz val="9"/>
      <color theme="0"/>
      <name val="Calibri"/>
      <family val="2"/>
      <scheme val="minor"/>
    </font>
    <font>
      <b/>
      <sz val="14"/>
      <color theme="1"/>
      <name val="Calibri"/>
      <family val="2"/>
      <scheme val="minor"/>
    </font>
    <font>
      <b/>
      <i/>
      <sz val="10"/>
      <color theme="0"/>
      <name val="Calibri"/>
      <family val="2"/>
      <scheme val="minor"/>
    </font>
    <font>
      <b/>
      <i/>
      <sz val="18"/>
      <color theme="0"/>
      <name val="Calibri"/>
      <family val="2"/>
      <scheme val="minor"/>
    </font>
    <font>
      <b/>
      <sz val="14"/>
      <color theme="0"/>
      <name val="Calibri"/>
      <family val="2"/>
      <scheme val="minor"/>
    </font>
    <font>
      <b/>
      <sz val="16"/>
      <color theme="0"/>
      <name val="Calibri"/>
      <family val="2"/>
      <scheme val="minor"/>
    </font>
  </fonts>
  <fills count="10">
    <fill>
      <patternFill patternType="none"/>
    </fill>
    <fill>
      <patternFill patternType="gray125"/>
    </fill>
    <fill>
      <patternFill patternType="solid">
        <fgColor theme="0" tint="-4.9989318521683403E-2"/>
        <bgColor indexed="65"/>
      </patternFill>
    </fill>
    <fill>
      <patternFill patternType="solid">
        <fgColor theme="8"/>
      </patternFill>
    </fill>
    <fill>
      <patternFill patternType="solid">
        <fgColor theme="0"/>
      </patternFill>
    </fill>
    <fill>
      <patternFill patternType="solid">
        <fgColor theme="8" tint="0.79998168889431442"/>
        <bgColor indexed="65"/>
      </patternFill>
    </fill>
    <fill>
      <patternFill patternType="solid">
        <fgColor theme="7" tint="0.39997558519241921"/>
        <bgColor indexed="65"/>
      </patternFill>
    </fill>
    <fill>
      <patternFill patternType="solid">
        <fgColor indexed="5"/>
      </patternFill>
    </fill>
    <fill>
      <patternFill patternType="solid">
        <fgColor theme="5" tint="0.39997558519241921"/>
        <bgColor indexed="64"/>
      </patternFill>
    </fill>
    <fill>
      <patternFill patternType="solid">
        <fgColor theme="4" tint="0.39997558519241921"/>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theme="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tint="-4.9989318521683403E-2"/>
      </left>
      <right/>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medium">
        <color auto="1"/>
      </left>
      <right/>
      <top/>
      <bottom style="medium">
        <color auto="1"/>
      </bottom>
      <diagonal/>
    </border>
    <border>
      <left style="thin">
        <color theme="0" tint="-4.9989318521683403E-2"/>
      </left>
      <right/>
      <top style="thin">
        <color theme="0" tint="-4.9989318521683403E-2"/>
      </top>
      <bottom/>
      <diagonal/>
    </border>
    <border>
      <left/>
      <right/>
      <top style="thin">
        <color auto="1"/>
      </top>
      <bottom style="thin">
        <color auto="1"/>
      </bottom>
      <diagonal/>
    </border>
    <border>
      <left style="thin">
        <color theme="0" tint="-4.9989318521683403E-2"/>
      </left>
      <right/>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diagonal/>
    </border>
    <border>
      <left/>
      <right/>
      <top/>
      <bottom style="medium">
        <color auto="1"/>
      </bottom>
      <diagonal/>
    </border>
    <border>
      <left style="medium">
        <color auto="1"/>
      </left>
      <right/>
      <top/>
      <bottom/>
      <diagonal/>
    </border>
    <border>
      <left style="medium">
        <color auto="1"/>
      </left>
      <right style="medium">
        <color auto="1"/>
      </right>
      <top style="thin">
        <color auto="1"/>
      </top>
      <bottom/>
      <diagonal/>
    </border>
  </borders>
  <cellStyleXfs count="4">
    <xf numFmtId="0" fontId="0" fillId="0" borderId="0"/>
    <xf numFmtId="43" fontId="17" fillId="0" borderId="0" applyFont="0" applyFill="0" applyBorder="0" applyProtection="0"/>
    <xf numFmtId="44" fontId="17" fillId="0" borderId="0" applyFont="0" applyFill="0" applyBorder="0" applyProtection="0"/>
    <xf numFmtId="9" fontId="17" fillId="0" borderId="0" applyFont="0" applyFill="0" applyBorder="0" applyProtection="0"/>
  </cellStyleXfs>
  <cellXfs count="140">
    <xf numFmtId="0" fontId="0" fillId="0" borderId="0" xfId="0"/>
    <xf numFmtId="0" fontId="0" fillId="2" borderId="0" xfId="0" applyFill="1"/>
    <xf numFmtId="0" fontId="0" fillId="2" borderId="0" xfId="0" applyFill="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2" fillId="3" borderId="6" xfId="0" applyFont="1" applyFill="1" applyBorder="1" applyAlignment="1">
      <alignmen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5" borderId="11" xfId="0" applyFill="1" applyBorder="1" applyAlignment="1">
      <alignment horizontal="left" vertical="center" wrapText="1"/>
    </xf>
    <xf numFmtId="0" fontId="0" fillId="4" borderId="12" xfId="0" applyFill="1" applyBorder="1" applyAlignment="1">
      <alignment horizontal="center" vertical="center" wrapText="1"/>
    </xf>
    <xf numFmtId="0" fontId="0" fillId="4" borderId="13" xfId="3" applyNumberFormat="1" applyFont="1" applyFill="1" applyBorder="1" applyAlignment="1">
      <alignment horizontal="center" vertical="center" wrapText="1"/>
    </xf>
    <xf numFmtId="0" fontId="0" fillId="4" borderId="14" xfId="3" applyNumberFormat="1" applyFont="1" applyFill="1" applyBorder="1" applyAlignment="1">
      <alignment horizontal="center" vertical="center" wrapText="1"/>
    </xf>
    <xf numFmtId="0" fontId="0" fillId="5" borderId="15" xfId="0" applyFill="1" applyBorder="1" applyAlignment="1">
      <alignment horizontal="left" vertical="center" wrapText="1"/>
    </xf>
    <xf numFmtId="0" fontId="0" fillId="4" borderId="16" xfId="0" applyFill="1" applyBorder="1" applyAlignment="1">
      <alignment horizontal="center" vertical="center" wrapText="1"/>
    </xf>
    <xf numFmtId="0" fontId="0" fillId="4" borderId="17" xfId="3" applyNumberFormat="1" applyFont="1" applyFill="1" applyBorder="1" applyAlignment="1">
      <alignment horizontal="center" vertical="center" wrapText="1"/>
    </xf>
    <xf numFmtId="0" fontId="0" fillId="4" borderId="18" xfId="3" applyNumberFormat="1" applyFont="1" applyFill="1" applyBorder="1" applyAlignment="1">
      <alignment horizontal="center" vertical="center" wrapText="1"/>
    </xf>
    <xf numFmtId="0" fontId="0" fillId="5" borderId="19" xfId="0" applyFill="1" applyBorder="1" applyAlignment="1">
      <alignment horizontal="left" vertical="center" wrapText="1"/>
    </xf>
    <xf numFmtId="0" fontId="0" fillId="4" borderId="20" xfId="0" applyFill="1" applyBorder="1" applyAlignment="1">
      <alignment horizontal="left" vertical="center" wrapText="1"/>
    </xf>
    <xf numFmtId="0" fontId="0" fillId="4" borderId="21" xfId="3" applyNumberFormat="1" applyFont="1" applyFill="1" applyBorder="1" applyAlignment="1">
      <alignment horizontal="center" vertical="center" wrapText="1"/>
    </xf>
    <xf numFmtId="0" fontId="0" fillId="4" borderId="20" xfId="0" applyFill="1" applyBorder="1" applyAlignment="1">
      <alignment horizontal="center" vertical="center" wrapText="1"/>
    </xf>
    <xf numFmtId="0" fontId="4" fillId="5" borderId="19" xfId="0" applyFont="1" applyFill="1" applyBorder="1" applyAlignment="1">
      <alignment horizontal="left" vertical="center" wrapText="1"/>
    </xf>
    <xf numFmtId="0" fontId="0" fillId="4" borderId="22" xfId="0" applyFill="1" applyBorder="1" applyAlignment="1">
      <alignment horizontal="left" vertical="center" wrapText="1"/>
    </xf>
    <xf numFmtId="0" fontId="0" fillId="4" borderId="23" xfId="3" applyNumberFormat="1" applyFont="1" applyFill="1" applyBorder="1" applyAlignment="1">
      <alignment horizontal="center" vertical="center" wrapText="1"/>
    </xf>
    <xf numFmtId="0" fontId="0" fillId="5" borderId="24" xfId="0" applyFill="1" applyBorder="1" applyAlignment="1">
      <alignment horizontal="left" vertical="center" wrapText="1"/>
    </xf>
    <xf numFmtId="0" fontId="0" fillId="4" borderId="25" xfId="0" applyFill="1" applyBorder="1" applyAlignment="1">
      <alignment horizontal="left" vertical="center" wrapText="1"/>
    </xf>
    <xf numFmtId="0" fontId="0" fillId="4" borderId="26" xfId="3" applyNumberFormat="1" applyFont="1" applyFill="1" applyBorder="1" applyAlignment="1">
      <alignment horizontal="center" vertical="center" wrapText="1"/>
    </xf>
    <xf numFmtId="0" fontId="0" fillId="4" borderId="27" xfId="3" applyNumberFormat="1" applyFont="1" applyFill="1" applyBorder="1" applyAlignment="1">
      <alignment horizontal="center" vertical="center" wrapText="1"/>
    </xf>
    <xf numFmtId="0" fontId="5" fillId="2" borderId="28" xfId="0" applyFont="1" applyFill="1" applyBorder="1" applyAlignment="1">
      <alignment vertical="center" wrapText="1"/>
    </xf>
    <xf numFmtId="0" fontId="6" fillId="2" borderId="29" xfId="0" applyFont="1" applyFill="1" applyBorder="1"/>
    <xf numFmtId="0" fontId="6" fillId="2" borderId="30" xfId="0" applyFont="1" applyFill="1" applyBorder="1"/>
    <xf numFmtId="0" fontId="6" fillId="2" borderId="32" xfId="0" applyFont="1" applyFill="1" applyBorder="1"/>
    <xf numFmtId="0" fontId="6" fillId="2" borderId="29" xfId="0" applyFont="1" applyFill="1" applyBorder="1" applyAlignment="1">
      <alignment vertical="center"/>
    </xf>
    <xf numFmtId="0" fontId="6" fillId="2" borderId="32" xfId="0" applyFont="1" applyFill="1" applyBorder="1" applyAlignment="1">
      <alignment vertical="center"/>
    </xf>
    <xf numFmtId="0" fontId="6" fillId="2" borderId="0" xfId="0" applyFont="1" applyFill="1" applyAlignment="1">
      <alignment vertical="center"/>
    </xf>
    <xf numFmtId="0" fontId="6" fillId="0" borderId="1" xfId="0" applyFont="1" applyBorder="1" applyAlignment="1">
      <alignment vertical="center"/>
    </xf>
    <xf numFmtId="0" fontId="9" fillId="3" borderId="1" xfId="0" applyFont="1" applyFill="1" applyBorder="1" applyAlignment="1">
      <alignment horizontal="center" vertical="center"/>
    </xf>
    <xf numFmtId="0" fontId="6" fillId="0" borderId="1" xfId="0" applyFont="1" applyBorder="1" applyAlignment="1">
      <alignment horizontal="left" vertical="center"/>
    </xf>
    <xf numFmtId="0" fontId="10" fillId="2" borderId="32" xfId="0" applyFont="1" applyFill="1" applyBorder="1" applyAlignment="1">
      <alignment vertical="center"/>
    </xf>
    <xf numFmtId="0" fontId="9" fillId="3" borderId="21" xfId="0" applyFont="1" applyFill="1" applyBorder="1" applyAlignment="1">
      <alignment vertical="center"/>
    </xf>
    <xf numFmtId="0" fontId="8" fillId="3" borderId="33" xfId="0" applyFont="1" applyFill="1" applyBorder="1" applyAlignment="1">
      <alignment horizontal="center" vertical="center"/>
    </xf>
    <xf numFmtId="0" fontId="6" fillId="2" borderId="28" xfId="0" applyFont="1" applyFill="1" applyBorder="1"/>
    <xf numFmtId="0" fontId="5" fillId="2" borderId="34" xfId="0" applyFont="1" applyFill="1" applyBorder="1" applyAlignment="1">
      <alignment vertical="center" wrapText="1"/>
    </xf>
    <xf numFmtId="0" fontId="10" fillId="2" borderId="0" xfId="0" applyFont="1" applyFill="1" applyAlignment="1">
      <alignment vertical="top"/>
    </xf>
    <xf numFmtId="0" fontId="14" fillId="3" borderId="1" xfId="0" applyFont="1" applyFill="1" applyBorder="1" applyAlignment="1">
      <alignment horizontal="center" vertical="center" wrapText="1"/>
    </xf>
    <xf numFmtId="0" fontId="5" fillId="2" borderId="30" xfId="0" applyFont="1" applyFill="1" applyBorder="1" applyAlignment="1">
      <alignment vertical="center" wrapText="1"/>
    </xf>
    <xf numFmtId="0" fontId="15" fillId="2" borderId="0" xfId="0" applyFont="1" applyFill="1"/>
    <xf numFmtId="0" fontId="15" fillId="2" borderId="0" xfId="0" applyFont="1" applyFill="1" applyAlignment="1">
      <alignment wrapText="1"/>
    </xf>
    <xf numFmtId="0" fontId="15" fillId="2" borderId="0" xfId="0" applyFont="1" applyFill="1" applyAlignment="1">
      <alignment horizontal="center" wrapText="1"/>
    </xf>
    <xf numFmtId="0" fontId="15" fillId="2" borderId="0" xfId="0" applyFont="1" applyFill="1" applyAlignment="1">
      <alignment vertical="center"/>
    </xf>
    <xf numFmtId="0" fontId="16" fillId="2" borderId="0" xfId="0" applyFont="1" applyFill="1" applyAlignment="1">
      <alignment vertical="center"/>
    </xf>
    <xf numFmtId="0" fontId="9" fillId="3" borderId="11"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19" xfId="0" applyFont="1" applyFill="1" applyBorder="1" applyAlignment="1">
      <alignment horizontal="center" vertical="center"/>
    </xf>
    <xf numFmtId="4" fontId="15" fillId="2" borderId="37" xfId="0" applyNumberFormat="1" applyFont="1" applyFill="1" applyBorder="1" applyAlignment="1">
      <alignment horizontal="left" vertical="center"/>
    </xf>
    <xf numFmtId="0" fontId="15" fillId="2" borderId="0" xfId="0" applyFont="1" applyFill="1" applyAlignment="1">
      <alignment horizontal="right" vertical="center" wrapText="1"/>
    </xf>
    <xf numFmtId="4"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wrapText="1"/>
    </xf>
    <xf numFmtId="0" fontId="6" fillId="2" borderId="0" xfId="0" applyFont="1" applyFill="1" applyAlignment="1">
      <alignment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29" xfId="0" applyFont="1" applyFill="1" applyBorder="1" applyAlignment="1">
      <alignment vertical="center" wrapText="1"/>
    </xf>
    <xf numFmtId="0" fontId="9" fillId="8" borderId="1" xfId="0" applyFont="1" applyFill="1" applyBorder="1" applyAlignment="1">
      <alignment horizontal="center" vertical="center" wrapText="1"/>
    </xf>
    <xf numFmtId="0" fontId="9" fillId="8" borderId="1" xfId="0" applyFont="1" applyFill="1" applyBorder="1" applyAlignment="1">
      <alignment horizontal="center" vertical="center"/>
    </xf>
    <xf numFmtId="0" fontId="6" fillId="2" borderId="41" xfId="0" applyFont="1" applyFill="1" applyBorder="1"/>
    <xf numFmtId="0" fontId="6" fillId="2" borderId="42" xfId="0" applyFont="1" applyFill="1" applyBorder="1"/>
    <xf numFmtId="0" fontId="8" fillId="3" borderId="4" xfId="0" applyFont="1" applyFill="1" applyBorder="1" applyAlignment="1">
      <alignment horizontal="center" vertical="center"/>
    </xf>
    <xf numFmtId="0" fontId="8" fillId="8" borderId="4" xfId="0" applyFont="1" applyFill="1" applyBorder="1" applyAlignment="1">
      <alignment horizontal="center" vertical="center"/>
    </xf>
    <xf numFmtId="44" fontId="9" fillId="3" borderId="1" xfId="2" applyFont="1" applyFill="1" applyBorder="1"/>
    <xf numFmtId="44" fontId="9" fillId="8" borderId="1" xfId="2" applyFont="1" applyFill="1" applyBorder="1"/>
    <xf numFmtId="44" fontId="6" fillId="2" borderId="0" xfId="2" applyFont="1" applyFill="1"/>
    <xf numFmtId="44" fontId="6" fillId="0" borderId="1" xfId="2" applyFont="1" applyBorder="1"/>
    <xf numFmtId="44" fontId="6" fillId="2" borderId="29" xfId="2" applyFont="1" applyFill="1" applyBorder="1"/>
    <xf numFmtId="44" fontId="10" fillId="5" borderId="1" xfId="2" applyFont="1" applyFill="1" applyBorder="1"/>
    <xf numFmtId="44" fontId="11" fillId="0" borderId="1" xfId="2" applyFont="1" applyBorder="1"/>
    <xf numFmtId="44" fontId="6" fillId="4" borderId="1" xfId="2" applyFont="1" applyFill="1" applyBorder="1"/>
    <xf numFmtId="44" fontId="12" fillId="0" borderId="1" xfId="2" applyFont="1" applyBorder="1"/>
    <xf numFmtId="44" fontId="13" fillId="3" borderId="1" xfId="2" applyFont="1" applyFill="1" applyBorder="1"/>
    <xf numFmtId="44" fontId="12" fillId="9" borderId="1" xfId="2" applyFont="1" applyFill="1" applyBorder="1"/>
    <xf numFmtId="44" fontId="13" fillId="9" borderId="1" xfId="2" applyFont="1" applyFill="1" applyBorder="1"/>
    <xf numFmtId="44" fontId="26" fillId="3" borderId="1" xfId="2" applyFont="1" applyFill="1" applyBorder="1"/>
    <xf numFmtId="44" fontId="10" fillId="2" borderId="0" xfId="2" applyFont="1" applyFill="1"/>
    <xf numFmtId="44" fontId="10" fillId="2" borderId="29" xfId="2" applyFont="1" applyFill="1" applyBorder="1"/>
    <xf numFmtId="0" fontId="9" fillId="8" borderId="21" xfId="0" applyFont="1" applyFill="1" applyBorder="1" applyAlignment="1">
      <alignment horizontal="center" vertical="center" wrapText="1"/>
    </xf>
    <xf numFmtId="0" fontId="9" fillId="8" borderId="21" xfId="0" applyFont="1" applyFill="1" applyBorder="1" applyAlignment="1">
      <alignment horizontal="center" vertical="center"/>
    </xf>
    <xf numFmtId="44" fontId="9" fillId="8" borderId="21" xfId="2" applyFont="1" applyFill="1" applyBorder="1"/>
    <xf numFmtId="0" fontId="6" fillId="2" borderId="30" xfId="0" applyFont="1" applyFill="1" applyBorder="1" applyAlignment="1">
      <alignment vertical="center"/>
    </xf>
    <xf numFmtId="44" fontId="10" fillId="5" borderId="21" xfId="2" applyFont="1" applyFill="1" applyBorder="1"/>
    <xf numFmtId="44" fontId="6" fillId="4" borderId="21" xfId="2" applyFont="1" applyFill="1" applyBorder="1"/>
    <xf numFmtId="44" fontId="13" fillId="3" borderId="21" xfId="2" applyFont="1" applyFill="1" applyBorder="1"/>
    <xf numFmtId="0" fontId="14" fillId="3" borderId="21" xfId="0" applyFont="1" applyFill="1" applyBorder="1" applyAlignment="1">
      <alignment horizontal="center" vertical="center" wrapText="1"/>
    </xf>
    <xf numFmtId="0" fontId="6" fillId="2" borderId="41" xfId="0" applyFont="1" applyFill="1" applyBorder="1" applyAlignment="1">
      <alignment vertical="center"/>
    </xf>
    <xf numFmtId="0" fontId="6" fillId="2" borderId="41" xfId="0" applyFont="1" applyFill="1" applyBorder="1" applyAlignment="1">
      <alignment vertical="center" wrapText="1"/>
    </xf>
    <xf numFmtId="44" fontId="6" fillId="2" borderId="41" xfId="2" applyFont="1" applyFill="1" applyBorder="1"/>
    <xf numFmtId="0" fontId="6" fillId="2" borderId="48" xfId="0" applyFont="1" applyFill="1" applyBorder="1"/>
    <xf numFmtId="44" fontId="13" fillId="9" borderId="21" xfId="2" applyFont="1" applyFill="1" applyBorder="1"/>
    <xf numFmtId="44" fontId="10" fillId="2" borderId="41" xfId="2" applyFont="1" applyFill="1" applyBorder="1"/>
    <xf numFmtId="0" fontId="6" fillId="2" borderId="49" xfId="0" applyFont="1" applyFill="1" applyBorder="1"/>
    <xf numFmtId="44" fontId="29" fillId="3" borderId="45" xfId="2" applyFont="1" applyFill="1" applyBorder="1"/>
    <xf numFmtId="44" fontId="29" fillId="3" borderId="47" xfId="2" applyFont="1" applyFill="1" applyBorder="1"/>
    <xf numFmtId="44" fontId="29" fillId="9" borderId="39" xfId="2" applyFont="1" applyFill="1" applyBorder="1"/>
    <xf numFmtId="44" fontId="9" fillId="3" borderId="39" xfId="2" applyFont="1" applyFill="1" applyBorder="1"/>
    <xf numFmtId="44" fontId="9" fillId="3" borderId="5" xfId="2" applyFont="1" applyFill="1" applyBorder="1"/>
    <xf numFmtId="44" fontId="15" fillId="2" borderId="0" xfId="2" applyFont="1" applyFill="1"/>
    <xf numFmtId="44" fontId="9" fillId="3" borderId="11" xfId="2" applyFont="1" applyFill="1" applyBorder="1"/>
    <xf numFmtId="44" fontId="15" fillId="2" borderId="19" xfId="2" applyFont="1" applyFill="1" applyBorder="1"/>
    <xf numFmtId="44" fontId="15" fillId="2" borderId="38" xfId="2" applyFont="1" applyFill="1" applyBorder="1"/>
    <xf numFmtId="0" fontId="9" fillId="3" borderId="39" xfId="0" applyFont="1" applyFill="1" applyBorder="1" applyAlignment="1">
      <alignment horizontal="center" vertical="center" wrapText="1"/>
    </xf>
    <xf numFmtId="44" fontId="6" fillId="7" borderId="1" xfId="2" applyFont="1" applyFill="1" applyBorder="1"/>
    <xf numFmtId="44" fontId="6" fillId="7" borderId="21" xfId="2" applyFont="1" applyFill="1" applyBorder="1"/>
    <xf numFmtId="44" fontId="11" fillId="7" borderId="1" xfId="2" applyFont="1" applyFill="1" applyBorder="1"/>
    <xf numFmtId="44" fontId="10" fillId="7" borderId="1" xfId="2" applyFont="1" applyFill="1" applyBorder="1"/>
    <xf numFmtId="0" fontId="2"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5" fillId="2" borderId="9" xfId="0" applyFont="1" applyFill="1" applyBorder="1" applyAlignment="1">
      <alignment horizontal="center"/>
    </xf>
    <xf numFmtId="0" fontId="25" fillId="2" borderId="43" xfId="0" applyFont="1" applyFill="1" applyBorder="1" applyAlignment="1">
      <alignment horizontal="center"/>
    </xf>
    <xf numFmtId="0" fontId="25" fillId="2" borderId="44" xfId="0" applyFont="1" applyFill="1" applyBorder="1" applyAlignment="1">
      <alignment horizontal="center"/>
    </xf>
    <xf numFmtId="44" fontId="27" fillId="3" borderId="45" xfId="2" applyFont="1" applyFill="1" applyBorder="1" applyAlignment="1">
      <alignment horizontal="center"/>
    </xf>
    <xf numFmtId="44" fontId="27" fillId="3" borderId="46" xfId="2" applyFont="1" applyFill="1" applyBorder="1" applyAlignment="1">
      <alignment horizontal="center"/>
    </xf>
    <xf numFmtId="44" fontId="27" fillId="3" borderId="47" xfId="2" applyFont="1" applyFill="1" applyBorder="1" applyAlignment="1">
      <alignment horizontal="center"/>
    </xf>
    <xf numFmtId="0" fontId="10" fillId="7" borderId="0" xfId="0" applyFont="1" applyFill="1" applyAlignment="1">
      <alignment horizontal="left" vertical="center" wrapText="1"/>
    </xf>
    <xf numFmtId="0" fontId="9" fillId="3" borderId="31" xfId="0" applyFont="1" applyFill="1" applyBorder="1" applyAlignment="1">
      <alignment horizontal="center" vertical="center"/>
    </xf>
    <xf numFmtId="0" fontId="9" fillId="3" borderId="50" xfId="0" applyFont="1" applyFill="1" applyBorder="1" applyAlignment="1">
      <alignment horizontal="center" vertical="center"/>
    </xf>
    <xf numFmtId="44" fontId="28" fillId="3" borderId="51" xfId="2" applyFont="1" applyFill="1" applyBorder="1" applyAlignment="1">
      <alignment horizontal="center"/>
    </xf>
    <xf numFmtId="44" fontId="28" fillId="3" borderId="0" xfId="2" applyFont="1" applyFill="1" applyBorder="1" applyAlignment="1">
      <alignment horizontal="center"/>
    </xf>
    <xf numFmtId="44" fontId="28" fillId="3" borderId="40" xfId="2" applyFont="1" applyFill="1" applyBorder="1" applyAlignment="1">
      <alignment horizontal="center"/>
    </xf>
    <xf numFmtId="0" fontId="16" fillId="2" borderId="4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52" xfId="0" applyFont="1" applyFill="1" applyBorder="1" applyAlignment="1">
      <alignment horizontal="center" vertical="center"/>
    </xf>
    <xf numFmtId="0" fontId="7" fillId="7" borderId="8" xfId="0" applyFont="1" applyFill="1" applyBorder="1" applyAlignment="1">
      <alignment horizontal="left" vertical="center" wrapText="1"/>
    </xf>
    <xf numFmtId="0" fontId="7" fillId="7" borderId="31" xfId="0" applyFont="1" applyFill="1" applyBorder="1" applyAlignment="1">
      <alignment horizontal="left" vertical="center" wrapText="1"/>
    </xf>
  </cellXfs>
  <cellStyles count="4">
    <cellStyle name="Milliers 2" xfId="1"/>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B2:C12"/>
  <sheetViews>
    <sheetView showGridLines="0" workbookViewId="0">
      <selection activeCell="C3" sqref="C3"/>
    </sheetView>
  </sheetViews>
  <sheetFormatPr baseColWidth="10" defaultColWidth="11.5703125" defaultRowHeight="15" x14ac:dyDescent="0.25"/>
  <cols>
    <col min="1" max="1" width="3.7109375" style="1" customWidth="1"/>
    <col min="2" max="2" width="11.5703125" style="1"/>
    <col min="3" max="3" width="140.28515625" style="1" customWidth="1"/>
    <col min="4" max="16384" width="11.5703125" style="1"/>
  </cols>
  <sheetData>
    <row r="2" spans="2:3" s="2" customFormat="1" ht="31.15" customHeight="1" x14ac:dyDescent="0.25">
      <c r="B2" s="115" t="s">
        <v>0</v>
      </c>
      <c r="C2" s="3" t="s">
        <v>1</v>
      </c>
    </row>
    <row r="3" spans="2:3" s="2" customFormat="1" ht="31.15" customHeight="1" x14ac:dyDescent="0.25">
      <c r="B3" s="115"/>
      <c r="C3" s="4" t="s">
        <v>2</v>
      </c>
    </row>
    <row r="4" spans="2:3" s="2" customFormat="1" ht="12" customHeight="1" x14ac:dyDescent="0.25"/>
    <row r="5" spans="2:3" s="2" customFormat="1" ht="31.15" customHeight="1" x14ac:dyDescent="0.25">
      <c r="B5" s="116" t="s">
        <v>3</v>
      </c>
      <c r="C5" s="4" t="s">
        <v>4</v>
      </c>
    </row>
    <row r="6" spans="2:3" s="2" customFormat="1" ht="41.45" customHeight="1" x14ac:dyDescent="0.25">
      <c r="B6" s="116"/>
      <c r="C6" s="4" t="s">
        <v>5</v>
      </c>
    </row>
    <row r="7" spans="2:3" s="2" customFormat="1" ht="31.15" customHeight="1" x14ac:dyDescent="0.25">
      <c r="B7" s="116"/>
      <c r="C7" s="5" t="s">
        <v>6</v>
      </c>
    </row>
    <row r="8" spans="2:3" ht="12" customHeight="1" x14ac:dyDescent="0.25"/>
    <row r="9" spans="2:3" s="2" customFormat="1" ht="31.15" customHeight="1" x14ac:dyDescent="0.25">
      <c r="B9" s="117" t="s">
        <v>7</v>
      </c>
      <c r="C9" s="5" t="s">
        <v>8</v>
      </c>
    </row>
    <row r="10" spans="2:3" s="2" customFormat="1" ht="31.15" customHeight="1" x14ac:dyDescent="0.25">
      <c r="B10" s="118"/>
      <c r="C10" s="5" t="s">
        <v>9</v>
      </c>
    </row>
    <row r="11" spans="2:3" s="2" customFormat="1" ht="31.15" customHeight="1" x14ac:dyDescent="0.25">
      <c r="B11" s="119"/>
      <c r="C11" s="5" t="s">
        <v>10</v>
      </c>
    </row>
    <row r="12" spans="2:3" ht="14.65" customHeight="1" x14ac:dyDescent="0.25"/>
  </sheetData>
  <mergeCells count="3">
    <mergeCell ref="B2:B3"/>
    <mergeCell ref="B5:B7"/>
    <mergeCell ref="B9:B1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2:E24"/>
  <sheetViews>
    <sheetView showGridLines="0" topLeftCell="B1" workbookViewId="0">
      <selection activeCell="B12" sqref="A12:XFD15"/>
    </sheetView>
  </sheetViews>
  <sheetFormatPr baseColWidth="10" defaultColWidth="11.5703125" defaultRowHeight="15" x14ac:dyDescent="0.25"/>
  <cols>
    <col min="1" max="1" width="4.28515625" style="1" customWidth="1"/>
    <col min="2" max="2" width="92.5703125" style="1" customWidth="1"/>
    <col min="3" max="4" width="32.7109375" style="1" customWidth="1"/>
    <col min="5" max="6" width="24.85546875" style="1" customWidth="1"/>
    <col min="7" max="7" width="3.5703125" style="1" customWidth="1"/>
    <col min="8" max="16384" width="11.5703125" style="1"/>
  </cols>
  <sheetData>
    <row r="2" spans="2:5" ht="36" customHeight="1" x14ac:dyDescent="0.25">
      <c r="B2" s="120" t="s">
        <v>11</v>
      </c>
      <c r="C2" s="121"/>
      <c r="D2" s="122"/>
      <c r="E2" s="6"/>
    </row>
    <row r="4" spans="2:5" ht="36" customHeight="1" x14ac:dyDescent="0.25">
      <c r="B4" s="7" t="s">
        <v>12</v>
      </c>
      <c r="C4" s="8" t="s">
        <v>13</v>
      </c>
      <c r="D4" s="9" t="s">
        <v>14</v>
      </c>
      <c r="E4" s="9" t="s">
        <v>15</v>
      </c>
    </row>
    <row r="5" spans="2:5" ht="36" customHeight="1" x14ac:dyDescent="0.25">
      <c r="B5" s="10" t="s">
        <v>16</v>
      </c>
      <c r="C5" s="11"/>
      <c r="D5" s="12"/>
      <c r="E5" s="13"/>
    </row>
    <row r="6" spans="2:5" ht="36" customHeight="1" x14ac:dyDescent="0.25">
      <c r="B6" s="14" t="s">
        <v>17</v>
      </c>
      <c r="C6" s="15"/>
      <c r="D6" s="16"/>
      <c r="E6" s="17"/>
    </row>
    <row r="7" spans="2:5" ht="36" customHeight="1" x14ac:dyDescent="0.25">
      <c r="B7" s="18" t="s">
        <v>18</v>
      </c>
      <c r="C7" s="19"/>
      <c r="D7" s="20"/>
      <c r="E7" s="17"/>
    </row>
    <row r="8" spans="2:5" ht="36" customHeight="1" x14ac:dyDescent="0.25">
      <c r="B8" s="14" t="s">
        <v>19</v>
      </c>
      <c r="C8" s="15"/>
      <c r="D8" s="16"/>
      <c r="E8" s="17"/>
    </row>
    <row r="9" spans="2:5" ht="36" customHeight="1" x14ac:dyDescent="0.25">
      <c r="B9" s="14" t="s">
        <v>20</v>
      </c>
      <c r="C9" s="15"/>
      <c r="D9" s="16"/>
      <c r="E9" s="17"/>
    </row>
    <row r="10" spans="2:5" ht="36" customHeight="1" x14ac:dyDescent="0.25">
      <c r="B10" s="18" t="s">
        <v>21</v>
      </c>
      <c r="C10" s="21"/>
      <c r="D10" s="20"/>
      <c r="E10" s="17"/>
    </row>
    <row r="11" spans="2:5" ht="36" customHeight="1" x14ac:dyDescent="0.25">
      <c r="B11" s="18" t="s">
        <v>22</v>
      </c>
      <c r="C11" s="21"/>
      <c r="D11" s="20"/>
      <c r="E11" s="17"/>
    </row>
    <row r="12" spans="2:5" ht="36" customHeight="1" x14ac:dyDescent="0.25">
      <c r="B12" s="22" t="s">
        <v>23</v>
      </c>
      <c r="C12" s="19"/>
      <c r="D12" s="20"/>
      <c r="E12" s="17"/>
    </row>
    <row r="13" spans="2:5" ht="36" customHeight="1" x14ac:dyDescent="0.25">
      <c r="B13" s="22"/>
      <c r="C13" s="23"/>
      <c r="D13" s="24"/>
      <c r="E13" s="17"/>
    </row>
    <row r="14" spans="2:5" ht="36" customHeight="1" x14ac:dyDescent="0.25">
      <c r="B14" s="22"/>
      <c r="C14" s="23"/>
      <c r="D14" s="24"/>
      <c r="E14" s="17"/>
    </row>
    <row r="15" spans="2:5" ht="36" customHeight="1" x14ac:dyDescent="0.25">
      <c r="B15" s="22"/>
      <c r="C15" s="23"/>
      <c r="D15" s="24"/>
      <c r="E15" s="17"/>
    </row>
    <row r="16" spans="2:5" ht="36" customHeight="1" x14ac:dyDescent="0.25">
      <c r="B16" s="25"/>
      <c r="C16" s="26"/>
      <c r="D16" s="27"/>
      <c r="E16" s="28"/>
    </row>
    <row r="17" spans="2:2" x14ac:dyDescent="0.25">
      <c r="B17" s="29" t="s">
        <v>24</v>
      </c>
    </row>
    <row r="21" spans="2:2" ht="28.9" customHeight="1" x14ac:dyDescent="0.25"/>
    <row r="22" spans="2:2" ht="87" customHeight="1" x14ac:dyDescent="0.25"/>
    <row r="23" spans="2:2" ht="72.400000000000006" customHeight="1" x14ac:dyDescent="0.25"/>
    <row r="24" spans="2:2" ht="43.5" customHeight="1" x14ac:dyDescent="0.25"/>
  </sheetData>
  <mergeCells count="1">
    <mergeCell ref="B2:D2"/>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62"/>
  <sheetViews>
    <sheetView tabSelected="1" zoomScale="85" zoomScaleNormal="85" workbookViewId="0">
      <pane xSplit="2" ySplit="9" topLeftCell="C10" activePane="bottomRight" state="frozen"/>
      <selection activeCell="B23" sqref="B23"/>
      <selection pane="topRight"/>
      <selection pane="bottomLeft"/>
      <selection pane="bottomRight" activeCell="B29" sqref="B29"/>
    </sheetView>
  </sheetViews>
  <sheetFormatPr baseColWidth="10" defaultColWidth="11.42578125" defaultRowHeight="12" x14ac:dyDescent="0.2"/>
  <cols>
    <col min="1" max="1" width="3.28515625" style="30" customWidth="1"/>
    <col min="2" max="2" width="77.140625" style="30" customWidth="1"/>
    <col min="3" max="3" width="41.7109375" style="30" customWidth="1"/>
    <col min="4" max="4" width="31.28515625" style="30" customWidth="1"/>
    <col min="5" max="5" width="38.28515625" style="30" customWidth="1"/>
    <col min="6" max="6" width="34.5703125" style="30" customWidth="1"/>
    <col min="7" max="7" width="22.140625" style="30" customWidth="1"/>
    <col min="8" max="16384" width="11.42578125" style="30"/>
  </cols>
  <sheetData>
    <row r="1" spans="1:8" ht="12" customHeight="1" x14ac:dyDescent="0.2">
      <c r="A1" s="31"/>
      <c r="B1" s="138" t="s">
        <v>25</v>
      </c>
    </row>
    <row r="2" spans="1:8" ht="55.5" customHeight="1" thickBot="1" x14ac:dyDescent="0.25">
      <c r="A2" s="31"/>
      <c r="B2" s="139"/>
      <c r="C2" s="68"/>
      <c r="D2" s="68"/>
      <c r="E2" s="68"/>
      <c r="F2" s="68"/>
      <c r="G2" s="68"/>
    </row>
    <row r="3" spans="1:8" ht="18" customHeight="1" thickBot="1" x14ac:dyDescent="0.35">
      <c r="A3" s="32"/>
      <c r="B3" s="32"/>
      <c r="C3" s="123" t="s">
        <v>62</v>
      </c>
      <c r="D3" s="124"/>
      <c r="E3" s="124"/>
      <c r="F3" s="125"/>
      <c r="G3" s="126" t="s">
        <v>65</v>
      </c>
      <c r="H3" s="67"/>
    </row>
    <row r="4" spans="1:8" s="33" customFormat="1" ht="18" customHeight="1" x14ac:dyDescent="0.25">
      <c r="A4" s="34"/>
      <c r="B4" s="34"/>
      <c r="C4" s="69" t="s">
        <v>66</v>
      </c>
      <c r="D4" s="70" t="s">
        <v>67</v>
      </c>
      <c r="E4" s="70" t="s">
        <v>68</v>
      </c>
      <c r="F4" s="70" t="s">
        <v>69</v>
      </c>
      <c r="G4" s="127"/>
      <c r="H4" s="94"/>
    </row>
    <row r="5" spans="1:8" s="64" customFormat="1" ht="40.5" customHeight="1" x14ac:dyDescent="0.25">
      <c r="A5" s="61"/>
      <c r="B5" s="62" t="s">
        <v>26</v>
      </c>
      <c r="C5" s="63" t="s">
        <v>58</v>
      </c>
      <c r="D5" s="65" t="s">
        <v>59</v>
      </c>
      <c r="E5" s="65" t="s">
        <v>60</v>
      </c>
      <c r="F5" s="86" t="s">
        <v>61</v>
      </c>
      <c r="G5" s="127"/>
      <c r="H5" s="95"/>
    </row>
    <row r="6" spans="1:8" s="33" customFormat="1" ht="18" customHeight="1" x14ac:dyDescent="0.25">
      <c r="A6" s="35"/>
      <c r="B6" s="36" t="s">
        <v>27</v>
      </c>
      <c r="C6" s="37">
        <v>36</v>
      </c>
      <c r="D6" s="66">
        <v>24</v>
      </c>
      <c r="E6" s="66">
        <v>24</v>
      </c>
      <c r="F6" s="87">
        <v>24</v>
      </c>
      <c r="G6" s="127"/>
      <c r="H6" s="94"/>
    </row>
    <row r="7" spans="1:8" s="75" customFormat="1" ht="18" customHeight="1" x14ac:dyDescent="0.2">
      <c r="A7" s="73"/>
      <c r="B7" s="74" t="s">
        <v>28</v>
      </c>
      <c r="C7" s="71">
        <v>3913</v>
      </c>
      <c r="D7" s="72">
        <v>7500</v>
      </c>
      <c r="E7" s="72">
        <v>2000</v>
      </c>
      <c r="F7" s="88">
        <v>3913</v>
      </c>
      <c r="G7" s="127"/>
      <c r="H7" s="96"/>
    </row>
    <row r="8" spans="1:8" s="33" customFormat="1" ht="18" customHeight="1" x14ac:dyDescent="0.25">
      <c r="A8" s="35"/>
      <c r="B8" s="36" t="s">
        <v>29</v>
      </c>
      <c r="C8" s="37" t="s">
        <v>63</v>
      </c>
      <c r="D8" s="66" t="s">
        <v>63</v>
      </c>
      <c r="E8" s="66" t="s">
        <v>63</v>
      </c>
      <c r="F8" s="87" t="s">
        <v>63</v>
      </c>
      <c r="G8" s="127"/>
      <c r="H8" s="94"/>
    </row>
    <row r="9" spans="1:8" s="33" customFormat="1" ht="18" customHeight="1" x14ac:dyDescent="0.25">
      <c r="A9" s="35"/>
      <c r="B9" s="38"/>
      <c r="C9" s="37"/>
      <c r="D9" s="66"/>
      <c r="E9" s="66"/>
      <c r="F9" s="87"/>
      <c r="G9" s="127"/>
      <c r="H9" s="94"/>
    </row>
    <row r="10" spans="1:8" s="33" customFormat="1" ht="18" customHeight="1" x14ac:dyDescent="0.2">
      <c r="A10" s="35"/>
      <c r="B10" s="32"/>
      <c r="F10" s="89"/>
      <c r="G10" s="127"/>
      <c r="H10" s="94"/>
    </row>
    <row r="11" spans="1:8" ht="29.45" customHeight="1" x14ac:dyDescent="0.2">
      <c r="A11" s="32"/>
      <c r="B11" s="39" t="s">
        <v>30</v>
      </c>
      <c r="F11" s="31"/>
      <c r="G11" s="127"/>
      <c r="H11" s="67"/>
    </row>
    <row r="12" spans="1:8" s="33" customFormat="1" ht="18" customHeight="1" x14ac:dyDescent="0.25">
      <c r="A12" s="35"/>
      <c r="B12" s="40"/>
      <c r="C12" s="41" t="s">
        <v>31</v>
      </c>
      <c r="D12" s="41" t="s">
        <v>31</v>
      </c>
      <c r="E12" s="41" t="s">
        <v>31</v>
      </c>
      <c r="F12" s="41" t="s">
        <v>31</v>
      </c>
      <c r="G12" s="127"/>
      <c r="H12" s="94"/>
    </row>
    <row r="13" spans="1:8" s="75" customFormat="1" ht="18" customHeight="1" x14ac:dyDescent="0.2">
      <c r="A13" s="73"/>
      <c r="B13" s="76" t="s">
        <v>32</v>
      </c>
      <c r="C13" s="76">
        <f>C7</f>
        <v>3913</v>
      </c>
      <c r="D13" s="76">
        <f>D7</f>
        <v>7500</v>
      </c>
      <c r="E13" s="76">
        <f>E7</f>
        <v>2000</v>
      </c>
      <c r="F13" s="90">
        <f>F7</f>
        <v>3913</v>
      </c>
      <c r="G13" s="127"/>
      <c r="H13" s="96"/>
    </row>
    <row r="14" spans="1:8" s="75" customFormat="1" ht="18" customHeight="1" x14ac:dyDescent="0.2">
      <c r="A14" s="73"/>
      <c r="B14" s="76" t="s">
        <v>33</v>
      </c>
      <c r="C14" s="76">
        <f t="shared" ref="C14:E14" si="0">SUM(C15:C17)</f>
        <v>0</v>
      </c>
      <c r="D14" s="76">
        <f t="shared" si="0"/>
        <v>0</v>
      </c>
      <c r="E14" s="76">
        <f t="shared" si="0"/>
        <v>0</v>
      </c>
      <c r="F14" s="90">
        <f>SUM(F15:F17)</f>
        <v>0</v>
      </c>
      <c r="G14" s="127"/>
      <c r="H14" s="96"/>
    </row>
    <row r="15" spans="1:8" s="75" customFormat="1" ht="18" customHeight="1" x14ac:dyDescent="0.2">
      <c r="A15" s="73"/>
      <c r="B15" s="111" t="s">
        <v>34</v>
      </c>
      <c r="C15" s="111"/>
      <c r="D15" s="111"/>
      <c r="E15" s="111"/>
      <c r="F15" s="112"/>
      <c r="G15" s="127"/>
      <c r="H15" s="96"/>
    </row>
    <row r="16" spans="1:8" s="75" customFormat="1" ht="18" customHeight="1" x14ac:dyDescent="0.2">
      <c r="A16" s="73"/>
      <c r="B16" s="111" t="s">
        <v>35</v>
      </c>
      <c r="C16" s="111"/>
      <c r="D16" s="111"/>
      <c r="E16" s="111"/>
      <c r="F16" s="112"/>
      <c r="G16" s="127"/>
      <c r="H16" s="96"/>
    </row>
    <row r="17" spans="1:8" s="75" customFormat="1" ht="18" customHeight="1" x14ac:dyDescent="0.2">
      <c r="A17" s="73"/>
      <c r="B17" s="111"/>
      <c r="C17" s="111"/>
      <c r="D17" s="111"/>
      <c r="E17" s="111"/>
      <c r="F17" s="112"/>
      <c r="G17" s="127"/>
      <c r="H17" s="96"/>
    </row>
    <row r="18" spans="1:8" s="75" customFormat="1" ht="18" customHeight="1" x14ac:dyDescent="0.2">
      <c r="A18" s="73"/>
      <c r="B18" s="77" t="s">
        <v>36</v>
      </c>
      <c r="C18" s="78">
        <f t="shared" ref="C18:F18" si="1">SUM(C19:C20)</f>
        <v>0</v>
      </c>
      <c r="D18" s="78">
        <f t="shared" si="1"/>
        <v>0</v>
      </c>
      <c r="E18" s="78">
        <f t="shared" si="1"/>
        <v>0</v>
      </c>
      <c r="F18" s="91">
        <f t="shared" si="1"/>
        <v>0</v>
      </c>
      <c r="G18" s="127"/>
      <c r="H18" s="96"/>
    </row>
    <row r="19" spans="1:8" s="75" customFormat="1" ht="18" customHeight="1" x14ac:dyDescent="0.2">
      <c r="A19" s="73"/>
      <c r="B19" s="111" t="s">
        <v>35</v>
      </c>
      <c r="C19" s="111"/>
      <c r="D19" s="111"/>
      <c r="E19" s="111"/>
      <c r="F19" s="112"/>
      <c r="G19" s="127"/>
      <c r="H19" s="96"/>
    </row>
    <row r="20" spans="1:8" s="75" customFormat="1" ht="18" customHeight="1" x14ac:dyDescent="0.2">
      <c r="A20" s="73"/>
      <c r="B20" s="113"/>
      <c r="C20" s="111"/>
      <c r="D20" s="111"/>
      <c r="E20" s="111"/>
      <c r="F20" s="112"/>
      <c r="G20" s="127"/>
      <c r="H20" s="96"/>
    </row>
    <row r="21" spans="1:8" s="75" customFormat="1" ht="18" customHeight="1" x14ac:dyDescent="0.2">
      <c r="A21" s="73"/>
      <c r="B21" s="77" t="s">
        <v>37</v>
      </c>
      <c r="C21" s="78">
        <f t="shared" ref="C21:F21" si="2">SUM(C22:C24)</f>
        <v>0</v>
      </c>
      <c r="D21" s="78">
        <f t="shared" si="2"/>
        <v>0</v>
      </c>
      <c r="E21" s="78">
        <f t="shared" si="2"/>
        <v>0</v>
      </c>
      <c r="F21" s="91">
        <f t="shared" si="2"/>
        <v>0</v>
      </c>
      <c r="G21" s="127"/>
      <c r="H21" s="96"/>
    </row>
    <row r="22" spans="1:8" s="75" customFormat="1" ht="18" customHeight="1" x14ac:dyDescent="0.2">
      <c r="A22" s="73"/>
      <c r="B22" s="111" t="s">
        <v>64</v>
      </c>
      <c r="C22" s="111"/>
      <c r="D22" s="111"/>
      <c r="E22" s="111"/>
      <c r="F22" s="112"/>
      <c r="G22" s="127"/>
      <c r="H22" s="96"/>
    </row>
    <row r="23" spans="1:8" s="75" customFormat="1" ht="18" customHeight="1" x14ac:dyDescent="0.2">
      <c r="A23" s="73"/>
      <c r="B23" s="111" t="s">
        <v>35</v>
      </c>
      <c r="C23" s="111"/>
      <c r="D23" s="111"/>
      <c r="E23" s="111"/>
      <c r="F23" s="112"/>
      <c r="G23" s="127"/>
      <c r="H23" s="96"/>
    </row>
    <row r="24" spans="1:8" s="75" customFormat="1" ht="26.25" customHeight="1" x14ac:dyDescent="0.2">
      <c r="A24" s="73"/>
      <c r="B24" s="113"/>
      <c r="C24" s="111"/>
      <c r="D24" s="111"/>
      <c r="E24" s="111"/>
      <c r="F24" s="112"/>
      <c r="G24" s="127"/>
      <c r="H24" s="96"/>
    </row>
    <row r="25" spans="1:8" s="75" customFormat="1" ht="18" customHeight="1" x14ac:dyDescent="0.2">
      <c r="A25" s="73"/>
      <c r="B25" s="76" t="s">
        <v>38</v>
      </c>
      <c r="C25" s="76">
        <f t="shared" ref="C25:F25" si="3">SUM(C26:C29)</f>
        <v>0</v>
      </c>
      <c r="D25" s="76">
        <f t="shared" si="3"/>
        <v>0</v>
      </c>
      <c r="E25" s="76">
        <f t="shared" si="3"/>
        <v>0</v>
      </c>
      <c r="F25" s="90">
        <f t="shared" si="3"/>
        <v>0</v>
      </c>
      <c r="G25" s="127"/>
      <c r="H25" s="96"/>
    </row>
    <row r="26" spans="1:8" s="75" customFormat="1" ht="18" customHeight="1" x14ac:dyDescent="0.2">
      <c r="A26" s="73"/>
      <c r="B26" s="111" t="s">
        <v>39</v>
      </c>
      <c r="C26" s="111"/>
      <c r="D26" s="111"/>
      <c r="E26" s="111"/>
      <c r="F26" s="112"/>
      <c r="G26" s="127"/>
      <c r="H26" s="96"/>
    </row>
    <row r="27" spans="1:8" s="75" customFormat="1" ht="18" customHeight="1" x14ac:dyDescent="0.2">
      <c r="A27" s="73"/>
      <c r="B27" s="111"/>
      <c r="C27" s="111"/>
      <c r="D27" s="111"/>
      <c r="E27" s="111"/>
      <c r="F27" s="112"/>
      <c r="G27" s="127"/>
      <c r="H27" s="96"/>
    </row>
    <row r="28" spans="1:8" s="75" customFormat="1" ht="18" customHeight="1" x14ac:dyDescent="0.2">
      <c r="A28" s="73"/>
      <c r="B28" s="113"/>
      <c r="C28" s="111"/>
      <c r="D28" s="111"/>
      <c r="E28" s="111"/>
      <c r="F28" s="112"/>
      <c r="G28" s="127"/>
      <c r="H28" s="96"/>
    </row>
    <row r="29" spans="1:8" s="75" customFormat="1" ht="18" customHeight="1" x14ac:dyDescent="0.2">
      <c r="A29" s="73"/>
      <c r="B29" s="114"/>
      <c r="C29" s="111"/>
      <c r="D29" s="111"/>
      <c r="E29" s="111"/>
      <c r="F29" s="112"/>
      <c r="G29" s="127"/>
      <c r="H29" s="96"/>
    </row>
    <row r="30" spans="1:8" s="33" customFormat="1" ht="18" customHeight="1" x14ac:dyDescent="0.25">
      <c r="F30" s="89"/>
      <c r="G30" s="127"/>
      <c r="H30" s="94"/>
    </row>
    <row r="31" spans="1:8" s="75" customFormat="1" ht="18" customHeight="1" x14ac:dyDescent="0.2">
      <c r="A31" s="73"/>
      <c r="B31" s="79" t="s">
        <v>40</v>
      </c>
      <c r="C31" s="80">
        <f t="shared" ref="C31:F31" si="4">C13+C14+C18+C21</f>
        <v>3913</v>
      </c>
      <c r="D31" s="80">
        <f t="shared" si="4"/>
        <v>7500</v>
      </c>
      <c r="E31" s="80">
        <f t="shared" si="4"/>
        <v>2000</v>
      </c>
      <c r="F31" s="92">
        <f t="shared" si="4"/>
        <v>3913</v>
      </c>
      <c r="G31" s="127"/>
      <c r="H31" s="96"/>
    </row>
    <row r="32" spans="1:8" s="75" customFormat="1" ht="18" customHeight="1" x14ac:dyDescent="0.2">
      <c r="A32" s="73"/>
      <c r="B32" s="79" t="s">
        <v>41</v>
      </c>
      <c r="C32" s="80">
        <f t="shared" ref="C32:F32" si="5">C25</f>
        <v>0</v>
      </c>
      <c r="D32" s="80">
        <f t="shared" si="5"/>
        <v>0</v>
      </c>
      <c r="E32" s="80">
        <f t="shared" si="5"/>
        <v>0</v>
      </c>
      <c r="F32" s="92">
        <f t="shared" si="5"/>
        <v>0</v>
      </c>
      <c r="G32" s="127"/>
      <c r="H32" s="96"/>
    </row>
    <row r="33" spans="1:8" s="75" customFormat="1" ht="18" customHeight="1" x14ac:dyDescent="0.2">
      <c r="A33" s="73"/>
      <c r="B33" s="79" t="s">
        <v>42</v>
      </c>
      <c r="C33" s="80">
        <f t="shared" ref="C33:F33" si="6">C31+C32</f>
        <v>3913</v>
      </c>
      <c r="D33" s="80">
        <f t="shared" si="6"/>
        <v>7500</v>
      </c>
      <c r="E33" s="80">
        <f t="shared" si="6"/>
        <v>2000</v>
      </c>
      <c r="F33" s="92">
        <f t="shared" si="6"/>
        <v>3913</v>
      </c>
      <c r="G33" s="127"/>
      <c r="H33" s="96"/>
    </row>
    <row r="34" spans="1:8" ht="18.75" customHeight="1" x14ac:dyDescent="0.2">
      <c r="A34" s="42"/>
      <c r="B34" s="43"/>
      <c r="C34" s="44"/>
      <c r="D34" s="44"/>
      <c r="E34" s="44"/>
      <c r="F34" s="44"/>
      <c r="G34" s="127"/>
      <c r="H34" s="67"/>
    </row>
    <row r="35" spans="1:8" ht="18.75" customHeight="1" x14ac:dyDescent="0.2">
      <c r="A35" s="31"/>
      <c r="B35" s="39" t="s">
        <v>43</v>
      </c>
      <c r="C35" s="42"/>
      <c r="D35" s="42"/>
      <c r="E35" s="42"/>
      <c r="F35" s="42"/>
      <c r="G35" s="127"/>
      <c r="H35" s="67"/>
    </row>
    <row r="36" spans="1:8" ht="18.75" customHeight="1" x14ac:dyDescent="0.2">
      <c r="B36" s="39" t="s">
        <v>44</v>
      </c>
      <c r="C36" s="45">
        <f>C6</f>
        <v>36</v>
      </c>
      <c r="D36" s="45">
        <f>D6</f>
        <v>24</v>
      </c>
      <c r="E36" s="45">
        <f>E6</f>
        <v>24</v>
      </c>
      <c r="F36" s="93">
        <f>F6</f>
        <v>24</v>
      </c>
      <c r="G36" s="127"/>
      <c r="H36" s="67"/>
    </row>
    <row r="37" spans="1:8" ht="14.25" customHeight="1" x14ac:dyDescent="0.2">
      <c r="B37" s="40"/>
      <c r="C37" s="41" t="s">
        <v>45</v>
      </c>
      <c r="D37" s="41" t="s">
        <v>45</v>
      </c>
      <c r="E37" s="41" t="s">
        <v>45</v>
      </c>
      <c r="F37" s="41" t="s">
        <v>45</v>
      </c>
      <c r="G37" s="127"/>
      <c r="H37" s="67"/>
    </row>
    <row r="38" spans="1:8" s="75" customFormat="1" ht="18.75" customHeight="1" x14ac:dyDescent="0.2">
      <c r="B38" s="76" t="s">
        <v>32</v>
      </c>
      <c r="C38" s="76">
        <f t="shared" ref="C38:F38" si="7">C13*C36</f>
        <v>140868</v>
      </c>
      <c r="D38" s="76">
        <f t="shared" si="7"/>
        <v>180000</v>
      </c>
      <c r="E38" s="76">
        <f t="shared" si="7"/>
        <v>48000</v>
      </c>
      <c r="F38" s="90">
        <f t="shared" si="7"/>
        <v>93912</v>
      </c>
      <c r="G38" s="127"/>
      <c r="H38" s="96"/>
    </row>
    <row r="39" spans="1:8" s="75" customFormat="1" ht="18" customHeight="1" x14ac:dyDescent="0.2">
      <c r="A39" s="73"/>
      <c r="B39" s="76" t="s">
        <v>33</v>
      </c>
      <c r="C39" s="76">
        <f t="shared" ref="C39:F39" si="8">SUM(C40:C42)</f>
        <v>0</v>
      </c>
      <c r="D39" s="76">
        <f>SUM(D40:D42)</f>
        <v>0</v>
      </c>
      <c r="E39" s="76">
        <f t="shared" si="8"/>
        <v>0</v>
      </c>
      <c r="F39" s="90">
        <f t="shared" si="8"/>
        <v>0</v>
      </c>
      <c r="G39" s="127"/>
      <c r="H39" s="96"/>
    </row>
    <row r="40" spans="1:8" s="75" customFormat="1" ht="18" customHeight="1" x14ac:dyDescent="0.2">
      <c r="A40" s="73"/>
      <c r="B40" s="111" t="s">
        <v>34</v>
      </c>
      <c r="C40" s="111"/>
      <c r="D40" s="111"/>
      <c r="E40" s="111"/>
      <c r="F40" s="112"/>
      <c r="G40" s="127"/>
      <c r="H40" s="96"/>
    </row>
    <row r="41" spans="1:8" s="75" customFormat="1" ht="18" customHeight="1" x14ac:dyDescent="0.2">
      <c r="A41" s="73"/>
      <c r="B41" s="111" t="s">
        <v>35</v>
      </c>
      <c r="C41" s="111"/>
      <c r="D41" s="111"/>
      <c r="E41" s="111"/>
      <c r="F41" s="112"/>
      <c r="G41" s="127"/>
      <c r="H41" s="96"/>
    </row>
    <row r="42" spans="1:8" s="75" customFormat="1" ht="18" customHeight="1" x14ac:dyDescent="0.2">
      <c r="A42" s="73"/>
      <c r="B42" s="111"/>
      <c r="C42" s="111"/>
      <c r="D42" s="111"/>
      <c r="E42" s="111"/>
      <c r="F42" s="112"/>
      <c r="G42" s="127"/>
      <c r="H42" s="96"/>
    </row>
    <row r="43" spans="1:8" s="75" customFormat="1" ht="18" customHeight="1" x14ac:dyDescent="0.2">
      <c r="A43" s="73"/>
      <c r="B43" s="77" t="s">
        <v>36</v>
      </c>
      <c r="C43" s="78">
        <f t="shared" ref="C43:F43" si="9">SUM(C44:C45)</f>
        <v>0</v>
      </c>
      <c r="D43" s="78">
        <f t="shared" si="9"/>
        <v>0</v>
      </c>
      <c r="E43" s="78">
        <f t="shared" si="9"/>
        <v>0</v>
      </c>
      <c r="F43" s="91">
        <f t="shared" si="9"/>
        <v>0</v>
      </c>
      <c r="G43" s="127"/>
      <c r="H43" s="96"/>
    </row>
    <row r="44" spans="1:8" s="75" customFormat="1" ht="18" customHeight="1" x14ac:dyDescent="0.2">
      <c r="A44" s="73"/>
      <c r="B44" s="111" t="s">
        <v>35</v>
      </c>
      <c r="C44" s="111"/>
      <c r="D44" s="111"/>
      <c r="E44" s="111"/>
      <c r="F44" s="112"/>
      <c r="G44" s="127"/>
      <c r="H44" s="96"/>
    </row>
    <row r="45" spans="1:8" s="75" customFormat="1" ht="18" customHeight="1" x14ac:dyDescent="0.2">
      <c r="A45" s="73"/>
      <c r="B45" s="113"/>
      <c r="C45" s="111"/>
      <c r="D45" s="111"/>
      <c r="E45" s="111"/>
      <c r="F45" s="112"/>
      <c r="G45" s="127"/>
      <c r="H45" s="96"/>
    </row>
    <row r="46" spans="1:8" s="75" customFormat="1" ht="18" customHeight="1" x14ac:dyDescent="0.2">
      <c r="A46" s="73"/>
      <c r="B46" s="77" t="s">
        <v>37</v>
      </c>
      <c r="C46" s="78">
        <f t="shared" ref="C46:F46" si="10">SUM(C47:C49)</f>
        <v>0</v>
      </c>
      <c r="D46" s="78">
        <f t="shared" si="10"/>
        <v>0</v>
      </c>
      <c r="E46" s="78">
        <f t="shared" si="10"/>
        <v>0</v>
      </c>
      <c r="F46" s="91">
        <f t="shared" si="10"/>
        <v>0</v>
      </c>
      <c r="G46" s="127"/>
      <c r="H46" s="96"/>
    </row>
    <row r="47" spans="1:8" s="75" customFormat="1" ht="18" customHeight="1" x14ac:dyDescent="0.2">
      <c r="A47" s="73"/>
      <c r="B47" s="111" t="s">
        <v>64</v>
      </c>
      <c r="C47" s="111"/>
      <c r="D47" s="111"/>
      <c r="E47" s="111"/>
      <c r="F47" s="112"/>
      <c r="G47" s="127"/>
      <c r="H47" s="96"/>
    </row>
    <row r="48" spans="1:8" s="75" customFormat="1" ht="18" customHeight="1" x14ac:dyDescent="0.2">
      <c r="A48" s="73"/>
      <c r="B48" s="111" t="s">
        <v>35</v>
      </c>
      <c r="C48" s="111"/>
      <c r="D48" s="111"/>
      <c r="E48" s="111"/>
      <c r="F48" s="112"/>
      <c r="G48" s="127"/>
      <c r="H48" s="96"/>
    </row>
    <row r="49" spans="1:8" s="75" customFormat="1" ht="18" customHeight="1" x14ac:dyDescent="0.2">
      <c r="A49" s="73"/>
      <c r="B49" s="113"/>
      <c r="C49" s="111"/>
      <c r="D49" s="111"/>
      <c r="E49" s="111"/>
      <c r="F49" s="112"/>
      <c r="G49" s="127"/>
      <c r="H49" s="96"/>
    </row>
    <row r="50" spans="1:8" s="75" customFormat="1" ht="18" customHeight="1" x14ac:dyDescent="0.2">
      <c r="A50" s="73"/>
      <c r="B50" s="76" t="s">
        <v>38</v>
      </c>
      <c r="C50" s="76">
        <f t="shared" ref="C50:F50" si="11">SUM(C51:C54)</f>
        <v>0</v>
      </c>
      <c r="D50" s="76">
        <f t="shared" si="11"/>
        <v>0</v>
      </c>
      <c r="E50" s="76">
        <f t="shared" si="11"/>
        <v>0</v>
      </c>
      <c r="F50" s="90">
        <f t="shared" si="11"/>
        <v>0</v>
      </c>
      <c r="G50" s="127"/>
      <c r="H50" s="96"/>
    </row>
    <row r="51" spans="1:8" s="75" customFormat="1" ht="18" customHeight="1" x14ac:dyDescent="0.2">
      <c r="A51" s="73"/>
      <c r="B51" s="111" t="s">
        <v>39</v>
      </c>
      <c r="C51" s="111"/>
      <c r="D51" s="111"/>
      <c r="E51" s="111"/>
      <c r="F51" s="112"/>
      <c r="G51" s="127"/>
      <c r="H51" s="96"/>
    </row>
    <row r="52" spans="1:8" s="75" customFormat="1" ht="18" customHeight="1" x14ac:dyDescent="0.2">
      <c r="A52" s="73"/>
      <c r="B52" s="111"/>
      <c r="C52" s="111"/>
      <c r="D52" s="111"/>
      <c r="E52" s="111"/>
      <c r="F52" s="112"/>
      <c r="G52" s="127"/>
      <c r="H52" s="96"/>
    </row>
    <row r="53" spans="1:8" s="75" customFormat="1" ht="18" customHeight="1" x14ac:dyDescent="0.2">
      <c r="A53" s="73"/>
      <c r="B53" s="113"/>
      <c r="C53" s="111"/>
      <c r="D53" s="111"/>
      <c r="E53" s="111"/>
      <c r="F53" s="112"/>
      <c r="G53" s="127"/>
      <c r="H53" s="96"/>
    </row>
    <row r="54" spans="1:8" s="75" customFormat="1" ht="18" customHeight="1" thickBot="1" x14ac:dyDescent="0.25">
      <c r="A54" s="73"/>
      <c r="B54" s="114"/>
      <c r="C54" s="111"/>
      <c r="D54" s="111"/>
      <c r="E54" s="111"/>
      <c r="F54" s="112"/>
      <c r="G54" s="128"/>
      <c r="H54" s="96"/>
    </row>
    <row r="55" spans="1:8" ht="12.75" thickBot="1" x14ac:dyDescent="0.25">
      <c r="G55" s="100"/>
    </row>
    <row r="56" spans="1:8" s="75" customFormat="1" ht="18" customHeight="1" thickBot="1" x14ac:dyDescent="0.4">
      <c r="A56" s="73"/>
      <c r="B56" s="83" t="s">
        <v>46</v>
      </c>
      <c r="C56" s="80">
        <f t="shared" ref="C56:E56" si="12">C38+C39+C43+C46</f>
        <v>140868</v>
      </c>
      <c r="D56" s="80">
        <f t="shared" si="12"/>
        <v>180000</v>
      </c>
      <c r="E56" s="80">
        <f t="shared" si="12"/>
        <v>48000</v>
      </c>
      <c r="F56" s="92">
        <f>F38+F39+F43+F46</f>
        <v>93912</v>
      </c>
      <c r="G56" s="101">
        <f>SUM(C56:F56)</f>
        <v>462780</v>
      </c>
      <c r="H56" s="96"/>
    </row>
    <row r="57" spans="1:8" s="85" customFormat="1" ht="18" customHeight="1" thickBot="1" x14ac:dyDescent="0.4">
      <c r="A57" s="84"/>
      <c r="B57" s="81" t="s">
        <v>41</v>
      </c>
      <c r="C57" s="82">
        <f t="shared" ref="C57:F57" si="13">C50</f>
        <v>0</v>
      </c>
      <c r="D57" s="82">
        <f t="shared" si="13"/>
        <v>0</v>
      </c>
      <c r="E57" s="82">
        <f t="shared" si="13"/>
        <v>0</v>
      </c>
      <c r="F57" s="98">
        <f t="shared" si="13"/>
        <v>0</v>
      </c>
      <c r="G57" s="103">
        <f>SUM(C57:F57)</f>
        <v>0</v>
      </c>
      <c r="H57" s="99"/>
    </row>
    <row r="58" spans="1:8" s="75" customFormat="1" ht="18" customHeight="1" thickBot="1" x14ac:dyDescent="0.4">
      <c r="A58" s="73"/>
      <c r="B58" s="83" t="s">
        <v>42</v>
      </c>
      <c r="C58" s="80">
        <f t="shared" ref="C58:F58" si="14">C56+C57</f>
        <v>140868</v>
      </c>
      <c r="D58" s="80">
        <f t="shared" si="14"/>
        <v>180000</v>
      </c>
      <c r="E58" s="80">
        <f t="shared" si="14"/>
        <v>48000</v>
      </c>
      <c r="F58" s="92">
        <f t="shared" si="14"/>
        <v>93912</v>
      </c>
      <c r="G58" s="102">
        <f>SUM(C58:F58)</f>
        <v>462780</v>
      </c>
      <c r="H58" s="96"/>
    </row>
    <row r="59" spans="1:8" x14ac:dyDescent="0.2">
      <c r="G59" s="97"/>
    </row>
    <row r="61" spans="1:8" ht="36" x14ac:dyDescent="0.2">
      <c r="B61" s="46" t="s">
        <v>47</v>
      </c>
    </row>
    <row r="62" spans="1:8" x14ac:dyDescent="0.2">
      <c r="B62" s="30" t="s">
        <v>48</v>
      </c>
    </row>
  </sheetData>
  <mergeCells count="3">
    <mergeCell ref="C3:F3"/>
    <mergeCell ref="G3:G54"/>
    <mergeCell ref="B1:B2"/>
  </mergeCells>
  <dataValidations xWindow="1080" yWindow="571" count="1">
    <dataValidation allowBlank="1" showInputMessage="1" showErrorMessage="1" prompt="A compléter" sqref="C26:F29 C39:F49 C51:F54 C14:F24"/>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7" tint="0.39997558519241921"/>
  </sheetPr>
  <dimension ref="A1:G11"/>
  <sheetViews>
    <sheetView showGridLines="0" workbookViewId="0">
      <pane ySplit="3" topLeftCell="A4" activePane="bottomLeft" state="frozen"/>
      <selection activeCell="G37" sqref="G37"/>
      <selection pane="bottomLeft" activeCell="C20" sqref="C20"/>
    </sheetView>
  </sheetViews>
  <sheetFormatPr baseColWidth="10" defaultColWidth="11.42578125" defaultRowHeight="12" x14ac:dyDescent="0.2"/>
  <cols>
    <col min="1" max="1" width="31.140625" style="47" customWidth="1"/>
    <col min="2" max="2" width="14.28515625" style="47" customWidth="1"/>
    <col min="3" max="3" width="52.85546875" style="48" bestFit="1" customWidth="1"/>
    <col min="4" max="4" width="31.140625" style="47" customWidth="1"/>
    <col min="5" max="6" width="31.140625" style="49" customWidth="1"/>
    <col min="7" max="7" width="31.140625" style="106" customWidth="1"/>
    <col min="8" max="16384" width="11.42578125" style="47"/>
  </cols>
  <sheetData>
    <row r="1" spans="1:7" ht="17.45" customHeight="1" x14ac:dyDescent="0.2"/>
    <row r="2" spans="1:7" s="50" customFormat="1" ht="24" customHeight="1" thickBot="1" x14ac:dyDescent="0.3">
      <c r="A2" s="130" t="s">
        <v>49</v>
      </c>
      <c r="B2" s="131"/>
      <c r="C2" s="131"/>
      <c r="D2" s="131"/>
      <c r="E2" s="131"/>
      <c r="F2" s="131"/>
      <c r="G2" s="131"/>
    </row>
    <row r="3" spans="1:7" s="51" customFormat="1" ht="36" customHeight="1" thickBot="1" x14ac:dyDescent="0.25">
      <c r="A3" s="110" t="s">
        <v>70</v>
      </c>
      <c r="B3" s="52" t="s">
        <v>50</v>
      </c>
      <c r="C3" s="53" t="s">
        <v>51</v>
      </c>
      <c r="D3" s="52" t="s">
        <v>52</v>
      </c>
      <c r="E3" s="54" t="s">
        <v>41</v>
      </c>
      <c r="F3" s="54" t="s">
        <v>53</v>
      </c>
      <c r="G3" s="107" t="s">
        <v>54</v>
      </c>
    </row>
    <row r="4" spans="1:7" s="55" customFormat="1" ht="24" customHeight="1" x14ac:dyDescent="0.2">
      <c r="A4" s="137" t="s">
        <v>62</v>
      </c>
      <c r="B4" s="56" t="s">
        <v>66</v>
      </c>
      <c r="C4" s="57" t="s">
        <v>58</v>
      </c>
      <c r="D4" s="108">
        <f>'EMPLOYEES SIMULATION'!C$38</f>
        <v>140868</v>
      </c>
      <c r="E4" s="108">
        <f>+'EMPLOYEES SIMULATION'!C$50</f>
        <v>0</v>
      </c>
      <c r="F4" s="109">
        <f t="shared" ref="F4:F7" si="0">E4/D4</f>
        <v>0</v>
      </c>
      <c r="G4" s="108">
        <f t="shared" ref="G4:G7" si="1">D4+E4</f>
        <v>140868</v>
      </c>
    </row>
    <row r="5" spans="1:7" s="55" customFormat="1" ht="24" customHeight="1" x14ac:dyDescent="0.2">
      <c r="A5" s="135"/>
      <c r="B5" s="56" t="s">
        <v>67</v>
      </c>
      <c r="C5" s="57" t="s">
        <v>59</v>
      </c>
      <c r="D5" s="108">
        <f>'EMPLOYEES SIMULATION'!D$38</f>
        <v>180000</v>
      </c>
      <c r="E5" s="108">
        <f>+'EMPLOYEES SIMULATION'!D$50</f>
        <v>0</v>
      </c>
      <c r="F5" s="109">
        <f t="shared" si="0"/>
        <v>0</v>
      </c>
      <c r="G5" s="108">
        <f t="shared" si="1"/>
        <v>180000</v>
      </c>
    </row>
    <row r="6" spans="1:7" s="55" customFormat="1" ht="24" customHeight="1" x14ac:dyDescent="0.2">
      <c r="A6" s="135"/>
      <c r="B6" s="56" t="s">
        <v>68</v>
      </c>
      <c r="C6" s="57" t="s">
        <v>60</v>
      </c>
      <c r="D6" s="108">
        <f>'EMPLOYEES SIMULATION'!E$38</f>
        <v>48000</v>
      </c>
      <c r="E6" s="108">
        <f>+'EMPLOYEES SIMULATION'!E$50</f>
        <v>0</v>
      </c>
      <c r="F6" s="109">
        <f t="shared" si="0"/>
        <v>0</v>
      </c>
      <c r="G6" s="108">
        <f t="shared" si="1"/>
        <v>48000</v>
      </c>
    </row>
    <row r="7" spans="1:7" s="55" customFormat="1" ht="24" customHeight="1" thickBot="1" x14ac:dyDescent="0.25">
      <c r="A7" s="136"/>
      <c r="B7" s="56" t="s">
        <v>69</v>
      </c>
      <c r="C7" s="57" t="s">
        <v>61</v>
      </c>
      <c r="D7" s="108">
        <f>'EMPLOYEES SIMULATION'!F$38</f>
        <v>93912</v>
      </c>
      <c r="E7" s="108">
        <f>+'EMPLOYEES SIMULATION'!F$50</f>
        <v>0</v>
      </c>
      <c r="F7" s="109">
        <f t="shared" si="0"/>
        <v>0</v>
      </c>
      <c r="G7" s="108">
        <f t="shared" si="1"/>
        <v>93912</v>
      </c>
    </row>
    <row r="8" spans="1:7" s="106" customFormat="1" ht="24" customHeight="1" thickBot="1" x14ac:dyDescent="0.35">
      <c r="A8" s="132" t="s">
        <v>55</v>
      </c>
      <c r="B8" s="133"/>
      <c r="C8" s="134"/>
      <c r="D8" s="104">
        <f>SUM(D4:D7)</f>
        <v>462780</v>
      </c>
      <c r="E8" s="104">
        <f>SUM(E4:E7)</f>
        <v>0</v>
      </c>
      <c r="F8" s="105">
        <f>AVERAGE(F4:F7)</f>
        <v>0</v>
      </c>
      <c r="G8" s="104">
        <f>SUM(G4:G7)</f>
        <v>462780</v>
      </c>
    </row>
    <row r="9" spans="1:7" s="50" customFormat="1" ht="24" customHeight="1" x14ac:dyDescent="0.2">
      <c r="C9" s="58"/>
      <c r="D9" s="59"/>
      <c r="E9" s="60"/>
      <c r="F9" s="60"/>
      <c r="G9" s="106"/>
    </row>
    <row r="10" spans="1:7" x14ac:dyDescent="0.2">
      <c r="B10" s="129" t="s">
        <v>56</v>
      </c>
      <c r="C10" s="129"/>
      <c r="D10" s="129"/>
    </row>
    <row r="11" spans="1:7" x14ac:dyDescent="0.2">
      <c r="B11" s="129" t="s">
        <v>57</v>
      </c>
      <c r="C11" s="129"/>
      <c r="D11" s="129"/>
    </row>
  </sheetData>
  <mergeCells count="5">
    <mergeCell ref="B10:D10"/>
    <mergeCell ref="B11:D11"/>
    <mergeCell ref="A2:G2"/>
    <mergeCell ref="A8:C8"/>
    <mergeCell ref="A4:A7"/>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INSTRUCTIONS</vt:lpstr>
      <vt:lpstr>PRICE LIST</vt:lpstr>
      <vt:lpstr>EMPLOYEES SIMULATION</vt:lpstr>
      <vt:lpstr>TOTAL FINANCIAL SIMULATION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Nastasia POUSSE</dc:creator>
  <cp:lastModifiedBy>Bérénice GUERIN</cp:lastModifiedBy>
  <cp:revision>1</cp:revision>
  <dcterms:created xsi:type="dcterms:W3CDTF">2019-10-09T08:26:47Z</dcterms:created>
  <dcterms:modified xsi:type="dcterms:W3CDTF">2025-10-07T07:54:39Z</dcterms:modified>
</cp:coreProperties>
</file>